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OMUNICAÇÃO\ELDIZA\2024\"/>
    </mc:Choice>
  </mc:AlternateContent>
  <bookViews>
    <workbookView xWindow="0" yWindow="0" windowWidth="20490" windowHeight="676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M26" i="1" s="1"/>
  <c r="K24" i="1"/>
  <c r="K26" i="1" s="1"/>
  <c r="E24" i="1"/>
  <c r="E26" i="1" s="1"/>
  <c r="C24" i="1"/>
  <c r="C26" i="1" s="1"/>
  <c r="N23" i="1"/>
  <c r="N22" i="1"/>
  <c r="N21" i="1"/>
  <c r="N20" i="1"/>
  <c r="N19" i="1"/>
  <c r="N18" i="1"/>
  <c r="N16" i="1"/>
  <c r="N15" i="1"/>
  <c r="M14" i="1"/>
  <c r="L14" i="1"/>
  <c r="K14" i="1"/>
  <c r="J14" i="1"/>
  <c r="I14" i="1"/>
  <c r="H14" i="1"/>
  <c r="G14" i="1"/>
  <c r="F14" i="1"/>
  <c r="E14" i="1"/>
  <c r="D14" i="1"/>
  <c r="C14" i="1"/>
  <c r="B14" i="1"/>
  <c r="N14" i="1" s="1"/>
  <c r="N12" i="1"/>
  <c r="N11" i="1"/>
  <c r="M10" i="1"/>
  <c r="L10" i="1"/>
  <c r="K10" i="1"/>
  <c r="J10" i="1"/>
  <c r="I10" i="1"/>
  <c r="H10" i="1"/>
  <c r="G10" i="1"/>
  <c r="F10" i="1"/>
  <c r="E10" i="1"/>
  <c r="D10" i="1"/>
  <c r="C10" i="1"/>
  <c r="B10" i="1"/>
  <c r="N10" i="1" s="1"/>
  <c r="G9" i="1"/>
  <c r="N6" i="1"/>
  <c r="M4" i="1"/>
  <c r="L4" i="1"/>
  <c r="L24" i="1" s="1"/>
  <c r="L26" i="1" s="1"/>
  <c r="K4" i="1"/>
  <c r="J4" i="1"/>
  <c r="J24" i="1" s="1"/>
  <c r="J26" i="1" s="1"/>
  <c r="I4" i="1"/>
  <c r="I24" i="1" s="1"/>
  <c r="I26" i="1" s="1"/>
  <c r="H4" i="1"/>
  <c r="H24" i="1" s="1"/>
  <c r="H26" i="1" s="1"/>
  <c r="G4" i="1"/>
  <c r="G24" i="1" s="1"/>
  <c r="G26" i="1" s="1"/>
  <c r="F4" i="1"/>
  <c r="N4" i="1" s="1"/>
  <c r="E4" i="1"/>
  <c r="D4" i="1"/>
  <c r="D24" i="1" s="1"/>
  <c r="D26" i="1" s="1"/>
  <c r="C4" i="1"/>
  <c r="B4" i="1"/>
  <c r="B24" i="1" s="1"/>
  <c r="B26" i="1" l="1"/>
  <c r="N26" i="1" s="1"/>
  <c r="F24" i="1"/>
  <c r="N24" i="1" s="1"/>
</calcChain>
</file>

<file path=xl/sharedStrings.xml><?xml version="1.0" encoding="utf-8"?>
<sst xmlns="http://schemas.openxmlformats.org/spreadsheetml/2006/main" count="24" uniqueCount="24">
  <si>
    <t xml:space="preserve">      DEMONSTRAÇÃO DO RESULTADO MENSAL DO EXERCÍCIO DE 2024</t>
  </si>
  <si>
    <t xml:space="preserve">                      CONTAS</t>
  </si>
  <si>
    <t>TOTAL</t>
  </si>
  <si>
    <t>RECEITAS OPERACIONAIS</t>
  </si>
  <si>
    <t xml:space="preserve">   Receita de Serviços</t>
  </si>
  <si>
    <t xml:space="preserve">   Receita Aplic. Financeiras</t>
  </si>
  <si>
    <t xml:space="preserve">   Receita c/ Part.Societária</t>
  </si>
  <si>
    <t xml:space="preserve">   Doações Recebidas</t>
  </si>
  <si>
    <t xml:space="preserve">   Equivalência Patrimonial</t>
  </si>
  <si>
    <t>RECEITAS NÃO OPERAC.</t>
  </si>
  <si>
    <t xml:space="preserve">   Receitas Diversas</t>
  </si>
  <si>
    <t xml:space="preserve">   Contrib. Estado p/ Custeio</t>
  </si>
  <si>
    <t>DESPESAS OPERACIONAIS</t>
  </si>
  <si>
    <t xml:space="preserve">   Despesas c/ Pessoal</t>
  </si>
  <si>
    <t xml:space="preserve">   Encargos Sociais</t>
  </si>
  <si>
    <t xml:space="preserve">   Equivalencia Patrimonial (-)</t>
  </si>
  <si>
    <t xml:space="preserve">   Despesas Administrativas</t>
  </si>
  <si>
    <t xml:space="preserve">   Despesas Financeiras</t>
  </si>
  <si>
    <t xml:space="preserve">   Despesas Tributárias</t>
  </si>
  <si>
    <t xml:space="preserve">   Depreciação e Amortização</t>
  </si>
  <si>
    <t xml:space="preserve">   Desp. de Serviços PJ e PF</t>
  </si>
  <si>
    <t xml:space="preserve">   Amortização de Convênios</t>
  </si>
  <si>
    <t>RESULTADO OPERACIONAL</t>
  </si>
  <si>
    <t>LUCRO (PREJUÍZO) DO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</si>
</sst>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0"/>
      <color theme="3" tint="0.39997558519241921"/>
      <name val="Arial Narrow"/>
      <family val="2"/>
    </font>
    <font>
      <sz val="10"/>
      <color rgb="FF0070C0"/>
      <name val="Arial Narrow"/>
      <family val="2"/>
    </font>
    <font>
      <b/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7" xfId="0" applyFont="1" applyBorder="1" applyAlignment="1"/>
    <xf numFmtId="14" fontId="2" fillId="0" borderId="7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/>
    <xf numFmtId="4" fontId="4" fillId="0" borderId="11" xfId="0" applyNumberFormat="1" applyFont="1" applyBorder="1"/>
    <xf numFmtId="4" fontId="4" fillId="0" borderId="12" xfId="0" applyNumberFormat="1" applyFont="1" applyBorder="1"/>
    <xf numFmtId="4" fontId="4" fillId="0" borderId="13" xfId="0" applyNumberFormat="1" applyFont="1" applyBorder="1"/>
    <xf numFmtId="0" fontId="5" fillId="0" borderId="14" xfId="0" applyFont="1" applyBorder="1" applyAlignment="1">
      <alignment horizontal="left"/>
    </xf>
    <xf numFmtId="4" fontId="5" fillId="0" borderId="11" xfId="0" applyNumberFormat="1" applyFont="1" applyBorder="1"/>
    <xf numFmtId="4" fontId="5" fillId="0" borderId="13" xfId="0" applyNumberFormat="1" applyFont="1" applyBorder="1"/>
    <xf numFmtId="39" fontId="5" fillId="0" borderId="13" xfId="1" applyNumberFormat="1" applyFont="1" applyBorder="1" applyAlignment="1">
      <alignment horizontal="right"/>
    </xf>
    <xf numFmtId="4" fontId="5" fillId="0" borderId="0" xfId="0" applyNumberFormat="1" applyFont="1" applyBorder="1"/>
    <xf numFmtId="43" fontId="5" fillId="0" borderId="13" xfId="1" applyFont="1" applyBorder="1" applyAlignment="1">
      <alignment horizontal="right"/>
    </xf>
    <xf numFmtId="4" fontId="5" fillId="0" borderId="14" xfId="0" applyNumberFormat="1" applyFont="1" applyBorder="1" applyAlignment="1"/>
    <xf numFmtId="0" fontId="2" fillId="0" borderId="14" xfId="0" applyFont="1" applyBorder="1" applyAlignment="1"/>
    <xf numFmtId="0" fontId="5" fillId="0" borderId="14" xfId="0" applyFont="1" applyBorder="1" applyAlignment="1"/>
    <xf numFmtId="43" fontId="5" fillId="0" borderId="13" xfId="1" applyFont="1" applyBorder="1"/>
    <xf numFmtId="43" fontId="5" fillId="0" borderId="13" xfId="1" applyFont="1" applyBorder="1" applyAlignment="1"/>
    <xf numFmtId="4" fontId="6" fillId="0" borderId="11" xfId="0" applyNumberFormat="1" applyFont="1" applyBorder="1"/>
    <xf numFmtId="4" fontId="6" fillId="0" borderId="13" xfId="0" applyNumberFormat="1" applyFont="1" applyBorder="1"/>
    <xf numFmtId="4" fontId="2" fillId="0" borderId="0" xfId="0" applyNumberFormat="1" applyFont="1" applyBorder="1"/>
    <xf numFmtId="4" fontId="2" fillId="0" borderId="11" xfId="0" applyNumberFormat="1" applyFont="1" applyBorder="1"/>
    <xf numFmtId="4" fontId="2" fillId="0" borderId="13" xfId="0" applyNumberFormat="1" applyFont="1" applyBorder="1"/>
    <xf numFmtId="4" fontId="6" fillId="0" borderId="15" xfId="0" applyNumberFormat="1" applyFont="1" applyBorder="1"/>
    <xf numFmtId="4" fontId="7" fillId="0" borderId="11" xfId="0" applyNumberFormat="1" applyFont="1" applyBorder="1"/>
    <xf numFmtId="4" fontId="5" fillId="0" borderId="16" xfId="0" applyNumberFormat="1" applyFont="1" applyBorder="1"/>
    <xf numFmtId="43" fontId="5" fillId="0" borderId="16" xfId="1" applyFont="1" applyBorder="1" applyAlignment="1">
      <alignment horizontal="right"/>
    </xf>
    <xf numFmtId="4" fontId="8" fillId="0" borderId="13" xfId="0" applyNumberFormat="1" applyFont="1" applyBorder="1"/>
    <xf numFmtId="0" fontId="2" fillId="0" borderId="17" xfId="0" applyFont="1" applyBorder="1" applyAlignment="1"/>
    <xf numFmtId="4" fontId="6" fillId="0" borderId="17" xfId="0" applyNumberFormat="1" applyFont="1" applyBorder="1"/>
    <xf numFmtId="4" fontId="2" fillId="0" borderId="17" xfId="0" applyNumberFormat="1" applyFont="1" applyBorder="1"/>
    <xf numFmtId="4" fontId="6" fillId="0" borderId="9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P10" sqref="P10"/>
    </sheetView>
  </sheetViews>
  <sheetFormatPr defaultRowHeight="12.75" x14ac:dyDescent="0.2"/>
  <cols>
    <col min="1" max="1" width="23" style="1" bestFit="1" customWidth="1"/>
    <col min="2" max="2" width="10.5703125" style="1" bestFit="1" customWidth="1"/>
    <col min="3" max="4" width="10" style="1" bestFit="1" customWidth="1"/>
    <col min="5" max="13" width="8.7109375" style="1" bestFit="1" customWidth="1"/>
    <col min="14" max="14" width="10" style="1" bestFit="1" customWidth="1"/>
    <col min="15" max="16384" width="9.140625" style="1"/>
  </cols>
  <sheetData>
    <row r="1" spans="1:14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13.5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3.5" thickBot="1" x14ac:dyDescent="0.25">
      <c r="A3" s="2" t="s">
        <v>1</v>
      </c>
      <c r="B3" s="3">
        <v>45322</v>
      </c>
      <c r="C3" s="3">
        <v>45351</v>
      </c>
      <c r="D3" s="3">
        <v>45382</v>
      </c>
      <c r="E3" s="4">
        <v>45412</v>
      </c>
      <c r="F3" s="4">
        <v>45443</v>
      </c>
      <c r="G3" s="4">
        <v>45473</v>
      </c>
      <c r="H3" s="4">
        <v>45504</v>
      </c>
      <c r="I3" s="4">
        <v>45535</v>
      </c>
      <c r="J3" s="4">
        <v>45565</v>
      </c>
      <c r="K3" s="4">
        <v>45596</v>
      </c>
      <c r="L3" s="4">
        <v>45626</v>
      </c>
      <c r="M3" s="4">
        <v>45657</v>
      </c>
      <c r="N3" s="5" t="s">
        <v>2</v>
      </c>
    </row>
    <row r="4" spans="1:14" x14ac:dyDescent="0.2">
      <c r="A4" s="6" t="s">
        <v>3</v>
      </c>
      <c r="B4" s="7">
        <f>SUM(B5:B9)</f>
        <v>65111.21</v>
      </c>
      <c r="C4" s="8">
        <f>SUM(C5:C9)</f>
        <v>50310.93</v>
      </c>
      <c r="D4" s="8">
        <f>D5+D6</f>
        <v>54889.69</v>
      </c>
      <c r="E4" s="8">
        <f>E5+E6</f>
        <v>0</v>
      </c>
      <c r="F4" s="8">
        <f>F5+F6</f>
        <v>0</v>
      </c>
      <c r="G4" s="8">
        <f>G5+G6</f>
        <v>0</v>
      </c>
      <c r="H4" s="8">
        <f>H5+H6</f>
        <v>0</v>
      </c>
      <c r="I4" s="8">
        <f>I6+I5</f>
        <v>0</v>
      </c>
      <c r="J4" s="8">
        <f>J6+J5</f>
        <v>0</v>
      </c>
      <c r="K4" s="8">
        <f>K6+K5</f>
        <v>0</v>
      </c>
      <c r="L4" s="8">
        <f>L6+L5</f>
        <v>0</v>
      </c>
      <c r="M4" s="8">
        <f>M6+M5</f>
        <v>0</v>
      </c>
      <c r="N4" s="9">
        <f>SUM(B4:M4)</f>
        <v>170311.83000000002</v>
      </c>
    </row>
    <row r="5" spans="1:14" x14ac:dyDescent="0.2">
      <c r="A5" s="10" t="s">
        <v>4</v>
      </c>
      <c r="B5" s="11">
        <v>0</v>
      </c>
      <c r="C5" s="12">
        <v>0</v>
      </c>
      <c r="D5" s="12">
        <v>0</v>
      </c>
      <c r="E5" s="13"/>
      <c r="F5" s="12"/>
      <c r="G5" s="12"/>
      <c r="H5" s="12"/>
      <c r="I5" s="12"/>
      <c r="J5" s="12"/>
      <c r="K5" s="12"/>
      <c r="L5" s="12"/>
      <c r="M5" s="14"/>
      <c r="N5" s="12">
        <v>0</v>
      </c>
    </row>
    <row r="6" spans="1:14" x14ac:dyDescent="0.2">
      <c r="A6" s="10" t="s">
        <v>5</v>
      </c>
      <c r="B6" s="11">
        <v>65111.21</v>
      </c>
      <c r="C6" s="12">
        <v>45503.76</v>
      </c>
      <c r="D6" s="12">
        <v>54889.69</v>
      </c>
      <c r="E6" s="15"/>
      <c r="F6" s="12"/>
      <c r="G6" s="12"/>
      <c r="H6" s="12"/>
      <c r="I6" s="12"/>
      <c r="J6" s="12"/>
      <c r="K6" s="12"/>
      <c r="L6" s="12"/>
      <c r="M6" s="14"/>
      <c r="N6" s="12">
        <f>SUM(B6:M6)</f>
        <v>165504.66</v>
      </c>
    </row>
    <row r="7" spans="1:14" x14ac:dyDescent="0.2">
      <c r="A7" s="10" t="s">
        <v>6</v>
      </c>
      <c r="B7" s="11">
        <v>0</v>
      </c>
      <c r="C7" s="12">
        <v>0</v>
      </c>
      <c r="D7" s="12">
        <v>0</v>
      </c>
      <c r="E7" s="13"/>
      <c r="F7" s="12"/>
      <c r="G7" s="12"/>
      <c r="H7" s="12"/>
      <c r="I7" s="12"/>
      <c r="J7" s="12"/>
      <c r="K7" s="12"/>
      <c r="L7" s="12"/>
      <c r="M7" s="14"/>
      <c r="N7" s="12"/>
    </row>
    <row r="8" spans="1:14" x14ac:dyDescent="0.2">
      <c r="A8" s="10" t="s">
        <v>7</v>
      </c>
      <c r="B8" s="11">
        <v>0</v>
      </c>
      <c r="C8" s="12">
        <v>4807.17</v>
      </c>
      <c r="D8" s="12"/>
      <c r="E8" s="13"/>
      <c r="F8" s="12"/>
      <c r="G8" s="12"/>
      <c r="H8" s="12"/>
      <c r="I8" s="12"/>
      <c r="J8" s="12"/>
      <c r="K8" s="12"/>
      <c r="L8" s="12"/>
      <c r="M8" s="14"/>
      <c r="N8" s="12"/>
    </row>
    <row r="9" spans="1:14" x14ac:dyDescent="0.2">
      <c r="A9" s="16" t="s">
        <v>8</v>
      </c>
      <c r="B9" s="11">
        <v>0</v>
      </c>
      <c r="C9" s="12">
        <v>0</v>
      </c>
      <c r="D9" s="12"/>
      <c r="E9" s="15"/>
      <c r="F9" s="12"/>
      <c r="G9" s="12">
        <f>E9-F9</f>
        <v>0</v>
      </c>
      <c r="H9" s="12"/>
      <c r="I9" s="12"/>
      <c r="J9" s="12"/>
      <c r="K9" s="12"/>
      <c r="L9" s="12"/>
      <c r="M9" s="14"/>
      <c r="N9" s="12"/>
    </row>
    <row r="10" spans="1:14" x14ac:dyDescent="0.2">
      <c r="A10" s="17" t="s">
        <v>9</v>
      </c>
      <c r="B10" s="7">
        <f>SUM(B11:B12)</f>
        <v>2670</v>
      </c>
      <c r="C10" s="9">
        <f t="shared" ref="C10:M10" si="0">C11+C12</f>
        <v>2291354.6</v>
      </c>
      <c r="D10" s="9">
        <f>D11+D12</f>
        <v>4878696.1000000006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>SUM(B10:M10)</f>
        <v>7172720.7000000011</v>
      </c>
    </row>
    <row r="11" spans="1:14" x14ac:dyDescent="0.2">
      <c r="A11" s="18" t="s">
        <v>10</v>
      </c>
      <c r="B11" s="11">
        <v>2670</v>
      </c>
      <c r="C11" s="12">
        <v>9736.6299999999992</v>
      </c>
      <c r="D11" s="12">
        <v>6665.28</v>
      </c>
      <c r="E11" s="15"/>
      <c r="F11" s="12"/>
      <c r="G11" s="12"/>
      <c r="H11" s="12"/>
      <c r="I11" s="12"/>
      <c r="J11" s="12"/>
      <c r="K11" s="12"/>
      <c r="L11" s="12"/>
      <c r="M11" s="14"/>
      <c r="N11" s="12">
        <f>SUM(B11:M11)</f>
        <v>19071.91</v>
      </c>
    </row>
    <row r="12" spans="1:14" x14ac:dyDescent="0.2">
      <c r="A12" s="18" t="s">
        <v>11</v>
      </c>
      <c r="B12" s="11">
        <v>0</v>
      </c>
      <c r="C12" s="12">
        <v>2281617.9700000002</v>
      </c>
      <c r="D12" s="12">
        <v>4872030.82</v>
      </c>
      <c r="E12" s="15"/>
      <c r="F12" s="12"/>
      <c r="G12" s="12"/>
      <c r="H12" s="12"/>
      <c r="I12" s="12"/>
      <c r="J12" s="12"/>
      <c r="K12" s="12"/>
      <c r="L12" s="12"/>
      <c r="M12" s="14"/>
      <c r="N12" s="12">
        <f>SUM(B12:K12)</f>
        <v>7153648.790000001</v>
      </c>
    </row>
    <row r="13" spans="1:14" x14ac:dyDescent="0.2">
      <c r="A13" s="18"/>
      <c r="B13" s="11"/>
      <c r="C13" s="12"/>
      <c r="D13" s="12"/>
      <c r="E13" s="15"/>
      <c r="F13" s="12"/>
      <c r="G13" s="12"/>
      <c r="H13" s="12"/>
      <c r="I13" s="12"/>
      <c r="J13" s="12"/>
      <c r="K13" s="12"/>
      <c r="L13" s="12"/>
      <c r="M13" s="14"/>
      <c r="N13" s="12"/>
    </row>
    <row r="14" spans="1:14" x14ac:dyDescent="0.2">
      <c r="A14" s="17" t="s">
        <v>12</v>
      </c>
      <c r="B14" s="7">
        <f t="shared" ref="B14:M14" si="1">SUM(B15:B23)</f>
        <v>2692937.22</v>
      </c>
      <c r="C14" s="9">
        <f t="shared" si="1"/>
        <v>2722900.82</v>
      </c>
      <c r="D14" s="9">
        <f t="shared" si="1"/>
        <v>2822913.4299999997</v>
      </c>
      <c r="E14" s="9">
        <f t="shared" si="1"/>
        <v>0</v>
      </c>
      <c r="F14" s="9">
        <f t="shared" si="1"/>
        <v>0</v>
      </c>
      <c r="G14" s="9">
        <f t="shared" si="1"/>
        <v>0</v>
      </c>
      <c r="H14" s="9">
        <f t="shared" si="1"/>
        <v>0</v>
      </c>
      <c r="I14" s="9">
        <f t="shared" si="1"/>
        <v>0</v>
      </c>
      <c r="J14" s="9">
        <f t="shared" si="1"/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  <c r="N14" s="9">
        <f>SUM(B14:M14)</f>
        <v>8238751.4699999997</v>
      </c>
    </row>
    <row r="15" spans="1:14" x14ac:dyDescent="0.2">
      <c r="A15" s="18" t="s">
        <v>13</v>
      </c>
      <c r="B15" s="11">
        <v>1784677.56</v>
      </c>
      <c r="C15" s="12">
        <v>1955151.12</v>
      </c>
      <c r="D15" s="12">
        <v>1993908</v>
      </c>
      <c r="E15" s="15"/>
      <c r="F15" s="12"/>
      <c r="G15" s="12"/>
      <c r="H15" s="12"/>
      <c r="I15" s="12"/>
      <c r="J15" s="12"/>
      <c r="K15" s="12"/>
      <c r="L15" s="12"/>
      <c r="M15" s="14"/>
      <c r="N15" s="12">
        <f>SUM(B15:M15)</f>
        <v>5733736.6799999997</v>
      </c>
    </row>
    <row r="16" spans="1:14" x14ac:dyDescent="0.2">
      <c r="A16" s="18" t="s">
        <v>14</v>
      </c>
      <c r="B16" s="11">
        <v>479222.63</v>
      </c>
      <c r="C16" s="12">
        <v>474875.4</v>
      </c>
      <c r="D16" s="12">
        <v>493472.79</v>
      </c>
      <c r="E16" s="15"/>
      <c r="F16" s="19"/>
      <c r="G16" s="12"/>
      <c r="H16" s="12"/>
      <c r="I16" s="12"/>
      <c r="J16" s="12"/>
      <c r="K16" s="12"/>
      <c r="L16" s="12"/>
      <c r="M16" s="14"/>
      <c r="N16" s="12">
        <f>SUM(B16:M16)</f>
        <v>1447570.82</v>
      </c>
    </row>
    <row r="17" spans="1:14" x14ac:dyDescent="0.2">
      <c r="A17" s="18" t="s">
        <v>15</v>
      </c>
      <c r="B17" s="11">
        <v>0</v>
      </c>
      <c r="C17" s="12">
        <v>0</v>
      </c>
      <c r="D17" s="12">
        <v>0</v>
      </c>
      <c r="E17" s="15"/>
      <c r="F17" s="19"/>
      <c r="G17" s="12"/>
      <c r="H17" s="12"/>
      <c r="I17" s="12"/>
      <c r="J17" s="12"/>
      <c r="K17" s="12"/>
      <c r="L17" s="12"/>
      <c r="M17" s="14"/>
      <c r="N17" s="12">
        <v>0</v>
      </c>
    </row>
    <row r="18" spans="1:14" x14ac:dyDescent="0.2">
      <c r="A18" s="18" t="s">
        <v>16</v>
      </c>
      <c r="B18" s="11">
        <v>282930.12</v>
      </c>
      <c r="C18" s="12">
        <v>161261.38</v>
      </c>
      <c r="D18" s="12">
        <v>191422.37</v>
      </c>
      <c r="E18" s="20"/>
      <c r="F18" s="19"/>
      <c r="G18" s="12"/>
      <c r="H18" s="12"/>
      <c r="I18" s="12"/>
      <c r="J18" s="12"/>
      <c r="K18" s="12"/>
      <c r="L18" s="12"/>
      <c r="M18" s="14"/>
      <c r="N18" s="12">
        <f t="shared" ref="N18:N24" si="2">SUM(B18:M18)</f>
        <v>635613.87</v>
      </c>
    </row>
    <row r="19" spans="1:14" x14ac:dyDescent="0.2">
      <c r="A19" s="18" t="s">
        <v>17</v>
      </c>
      <c r="B19" s="11">
        <v>0</v>
      </c>
      <c r="C19" s="12">
        <v>0</v>
      </c>
      <c r="D19" s="12">
        <v>0</v>
      </c>
      <c r="E19" s="13"/>
      <c r="F19" s="19"/>
      <c r="G19" s="12"/>
      <c r="H19" s="12"/>
      <c r="I19" s="12"/>
      <c r="J19" s="12"/>
      <c r="K19" s="12"/>
      <c r="L19" s="12"/>
      <c r="M19" s="14"/>
      <c r="N19" s="12">
        <f t="shared" si="2"/>
        <v>0</v>
      </c>
    </row>
    <row r="20" spans="1:14" x14ac:dyDescent="0.2">
      <c r="A20" s="18" t="s">
        <v>18</v>
      </c>
      <c r="B20" s="11">
        <v>16543.939999999999</v>
      </c>
      <c r="C20" s="12">
        <v>4</v>
      </c>
      <c r="D20" s="12">
        <v>6294.76</v>
      </c>
      <c r="E20" s="15"/>
      <c r="F20" s="19"/>
      <c r="G20" s="12"/>
      <c r="H20" s="12"/>
      <c r="I20" s="12"/>
      <c r="J20" s="12"/>
      <c r="K20" s="12"/>
      <c r="L20" s="12"/>
      <c r="M20" s="14"/>
      <c r="N20" s="12">
        <f t="shared" si="2"/>
        <v>22842.699999999997</v>
      </c>
    </row>
    <row r="21" spans="1:14" x14ac:dyDescent="0.2">
      <c r="A21" s="18" t="s">
        <v>19</v>
      </c>
      <c r="B21" s="11">
        <v>59077.83</v>
      </c>
      <c r="C21" s="12">
        <v>59077.83</v>
      </c>
      <c r="D21" s="12">
        <v>59129.88</v>
      </c>
      <c r="E21" s="15"/>
      <c r="F21" s="12"/>
      <c r="G21" s="12"/>
      <c r="H21" s="12"/>
      <c r="I21" s="12"/>
      <c r="J21" s="12"/>
      <c r="K21" s="12"/>
      <c r="L21" s="12"/>
      <c r="M21" s="14"/>
      <c r="N21" s="12">
        <f t="shared" si="2"/>
        <v>177285.54</v>
      </c>
    </row>
    <row r="22" spans="1:14" x14ac:dyDescent="0.2">
      <c r="A22" s="18" t="s">
        <v>20</v>
      </c>
      <c r="B22" s="11">
        <v>70485.14</v>
      </c>
      <c r="C22" s="12">
        <v>72531.09</v>
      </c>
      <c r="D22" s="12">
        <v>78685.63</v>
      </c>
      <c r="E22" s="15"/>
      <c r="F22" s="12"/>
      <c r="G22" s="12"/>
      <c r="H22" s="12"/>
      <c r="I22" s="12"/>
      <c r="J22" s="12"/>
      <c r="K22" s="12"/>
      <c r="L22" s="12"/>
      <c r="M22" s="14"/>
      <c r="N22" s="12">
        <f t="shared" si="2"/>
        <v>221701.86</v>
      </c>
    </row>
    <row r="23" spans="1:14" x14ac:dyDescent="0.2">
      <c r="A23" s="18" t="s">
        <v>21</v>
      </c>
      <c r="B23" s="11">
        <v>0</v>
      </c>
      <c r="C23" s="12">
        <v>0</v>
      </c>
      <c r="D23" s="12">
        <v>0</v>
      </c>
      <c r="E23" s="15"/>
      <c r="F23" s="12"/>
      <c r="G23" s="12"/>
      <c r="H23" s="12"/>
      <c r="I23" s="12"/>
      <c r="J23" s="12"/>
      <c r="K23" s="12"/>
      <c r="L23" s="12"/>
      <c r="M23" s="14"/>
      <c r="N23" s="12">
        <f t="shared" si="2"/>
        <v>0</v>
      </c>
    </row>
    <row r="24" spans="1:14" x14ac:dyDescent="0.2">
      <c r="A24" s="17" t="s">
        <v>22</v>
      </c>
      <c r="B24" s="21">
        <f>SUM(B4+B10-B14)</f>
        <v>-2625156.0100000002</v>
      </c>
      <c r="C24" s="22">
        <f t="shared" ref="C24:M24" si="3">SUM(C4+C10-C14)</f>
        <v>-381235.28999999957</v>
      </c>
      <c r="D24" s="23">
        <f t="shared" si="3"/>
        <v>2110672.3600000013</v>
      </c>
      <c r="E24" s="24">
        <f t="shared" si="3"/>
        <v>0</v>
      </c>
      <c r="F24" s="25">
        <f t="shared" si="3"/>
        <v>0</v>
      </c>
      <c r="G24" s="23">
        <f t="shared" si="3"/>
        <v>0</v>
      </c>
      <c r="H24" s="24">
        <f t="shared" si="3"/>
        <v>0</v>
      </c>
      <c r="I24" s="25">
        <f t="shared" si="3"/>
        <v>0</v>
      </c>
      <c r="J24" s="23">
        <f t="shared" si="3"/>
        <v>0</v>
      </c>
      <c r="K24" s="25">
        <f t="shared" si="3"/>
        <v>0</v>
      </c>
      <c r="L24" s="23">
        <f t="shared" si="3"/>
        <v>0</v>
      </c>
      <c r="M24" s="25">
        <f t="shared" si="3"/>
        <v>0</v>
      </c>
      <c r="N24" s="26">
        <f t="shared" si="2"/>
        <v>-895718.93999999855</v>
      </c>
    </row>
    <row r="25" spans="1:14" ht="13.5" thickBot="1" x14ac:dyDescent="0.25">
      <c r="A25" s="18"/>
      <c r="B25" s="27"/>
      <c r="C25" s="28"/>
      <c r="D25" s="28"/>
      <c r="E25" s="29"/>
      <c r="F25" s="28"/>
      <c r="G25" s="28"/>
      <c r="H25" s="28"/>
      <c r="I25" s="28"/>
      <c r="J25" s="28"/>
      <c r="K25" s="28"/>
      <c r="L25" s="28"/>
      <c r="M25" s="14"/>
      <c r="N25" s="30"/>
    </row>
    <row r="26" spans="1:14" ht="13.5" thickBot="1" x14ac:dyDescent="0.25">
      <c r="A26" s="31" t="s">
        <v>23</v>
      </c>
      <c r="B26" s="32">
        <f>SUM(B24)</f>
        <v>-2625156.0100000002</v>
      </c>
      <c r="C26" s="32">
        <f t="shared" ref="C26:M26" si="4">SUM(C24)</f>
        <v>-381235.28999999957</v>
      </c>
      <c r="D26" s="33">
        <f>SUM(D24)</f>
        <v>2110672.3600000013</v>
      </c>
      <c r="E26" s="33">
        <f t="shared" si="4"/>
        <v>0</v>
      </c>
      <c r="F26" s="33">
        <v>0</v>
      </c>
      <c r="G26" s="33">
        <f t="shared" si="4"/>
        <v>0</v>
      </c>
      <c r="H26" s="33">
        <f t="shared" si="4"/>
        <v>0</v>
      </c>
      <c r="I26" s="33">
        <f t="shared" si="4"/>
        <v>0</v>
      </c>
      <c r="J26" s="33">
        <f t="shared" si="4"/>
        <v>0</v>
      </c>
      <c r="K26" s="33">
        <f t="shared" si="4"/>
        <v>0</v>
      </c>
      <c r="L26" s="33">
        <f t="shared" si="4"/>
        <v>0</v>
      </c>
      <c r="M26" s="33">
        <f t="shared" si="4"/>
        <v>0</v>
      </c>
      <c r="N26" s="34">
        <f>SUM((B26:M26))</f>
        <v>-895718.93999999855</v>
      </c>
    </row>
  </sheetData>
  <mergeCells count="1">
    <mergeCell ref="A1:N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Eldiza Silva</dc:creator>
  <cp:lastModifiedBy>Eldiza Silva</cp:lastModifiedBy>
  <dcterms:created xsi:type="dcterms:W3CDTF">2024-04-10T20:35:05Z</dcterms:created>
  <dcterms:modified xsi:type="dcterms:W3CDTF">2024-04-10T20:37:03Z</dcterms:modified>
</cp:coreProperties>
</file>