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UNICAÇÃO\ELDIZA\2025\RECEITAS E DESPESAS 2025\"/>
    </mc:Choice>
  </mc:AlternateContent>
  <xr:revisionPtr revIDLastSave="0" documentId="13_ncr:1_{4D1BEA1C-314F-49AA-9FE4-639E0E5B2F7F}" xr6:coauthVersionLast="46" xr6:coauthVersionMax="46" xr10:uidLastSave="{00000000-0000-0000-0000-000000000000}"/>
  <bookViews>
    <workbookView xWindow="20370" yWindow="-120" windowWidth="29040" windowHeight="15720" xr2:uid="{00000000-000D-0000-FFFF-FFFF00000000}"/>
  </bookViews>
  <sheets>
    <sheet name="JANEIRO A MARÇO" sheetId="28" r:id="rId1"/>
  </sheets>
  <definedNames>
    <definedName name="_xlnm.Print_Area" localSheetId="0">'JANEIRO A MARÇO'!$A$1:$N$30</definedName>
  </definedNames>
  <calcPr calcId="191029"/>
</workbook>
</file>

<file path=xl/calcChain.xml><?xml version="1.0" encoding="utf-8"?>
<calcChain xmlns="http://schemas.openxmlformats.org/spreadsheetml/2006/main">
  <c r="D28" i="28" l="1"/>
  <c r="N25" i="28"/>
  <c r="D9" i="28"/>
  <c r="C9" i="28"/>
  <c r="N26" i="28"/>
  <c r="N11" i="28"/>
  <c r="N12" i="28"/>
  <c r="N13" i="28"/>
  <c r="M4" i="28" l="1"/>
  <c r="E4" i="28"/>
  <c r="F4" i="28"/>
  <c r="G4" i="28"/>
  <c r="H4" i="28"/>
  <c r="I4" i="28"/>
  <c r="J4" i="28"/>
  <c r="K4" i="28"/>
  <c r="D4" i="28"/>
  <c r="B10" i="28"/>
  <c r="N10" i="28" s="1"/>
  <c r="N20" i="28"/>
  <c r="N24" i="28" l="1"/>
  <c r="N22" i="28"/>
  <c r="N21" i="28"/>
  <c r="N19" i="28"/>
  <c r="N18" i="28"/>
  <c r="N17" i="28"/>
  <c r="L15" i="28"/>
  <c r="K15" i="28"/>
  <c r="M15" i="28"/>
  <c r="I15" i="28"/>
  <c r="G15" i="28"/>
  <c r="F15" i="28"/>
  <c r="E15" i="28"/>
  <c r="D15" i="28"/>
  <c r="C15" i="28"/>
  <c r="B15" i="28"/>
  <c r="L9" i="28"/>
  <c r="I9" i="28"/>
  <c r="M9" i="28"/>
  <c r="K9" i="28"/>
  <c r="J9" i="28"/>
  <c r="G9" i="28"/>
  <c r="F9" i="28"/>
  <c r="E9" i="28"/>
  <c r="B9" i="28"/>
  <c r="L4" i="28"/>
  <c r="C4" i="28"/>
  <c r="B4" i="28"/>
  <c r="B28" i="28" l="1"/>
  <c r="N23" i="28"/>
  <c r="K28" i="28"/>
  <c r="K30" i="28" s="1"/>
  <c r="G30" i="28"/>
  <c r="I30" i="28"/>
  <c r="E28" i="28"/>
  <c r="E30" i="28" s="1"/>
  <c r="N4" i="28"/>
  <c r="L28" i="28"/>
  <c r="L30" i="28" s="1"/>
  <c r="D30" i="28"/>
  <c r="F30" i="28"/>
  <c r="N16" i="28"/>
  <c r="M30" i="28"/>
  <c r="H9" i="28"/>
  <c r="H15" i="28"/>
  <c r="C28" i="28"/>
  <c r="C30" i="28" s="1"/>
  <c r="J15" i="28"/>
  <c r="J30" i="28" s="1"/>
  <c r="B30" i="28" l="1"/>
  <c r="N28" i="28"/>
  <c r="H30" i="28"/>
  <c r="N9" i="28"/>
  <c r="N15" i="28"/>
  <c r="N30" i="28" l="1"/>
  <c r="N6" i="28"/>
  <c r="N5" i="28"/>
  <c r="N8" i="28"/>
  <c r="N7" i="28"/>
</calcChain>
</file>

<file path=xl/sharedStrings.xml><?xml version="1.0" encoding="utf-8"?>
<sst xmlns="http://schemas.openxmlformats.org/spreadsheetml/2006/main" count="27" uniqueCount="27">
  <si>
    <t>TOTAL</t>
  </si>
  <si>
    <t>RECEITAS OPERACIONAIS</t>
  </si>
  <si>
    <t>DESPESAS OPERACIONAIS</t>
  </si>
  <si>
    <t xml:space="preserve">   Despesas Administrativas</t>
  </si>
  <si>
    <t xml:space="preserve">   Despesas Financeiras</t>
  </si>
  <si>
    <t xml:space="preserve">   Despesas Tributárias</t>
  </si>
  <si>
    <t xml:space="preserve">   Receitas Diversas</t>
  </si>
  <si>
    <t>RESULTADO OPERACIONAL</t>
  </si>
  <si>
    <t xml:space="preserve">   Receita de Serviços</t>
  </si>
  <si>
    <t xml:space="preserve">                      CONTAS</t>
  </si>
  <si>
    <t>LUCRO (PREJUÍZO) DO MÊS</t>
  </si>
  <si>
    <t>RECEITAS NÃO OPERAC.</t>
  </si>
  <si>
    <t xml:space="preserve">   Desp. de Serviços PJ e PF</t>
  </si>
  <si>
    <t xml:space="preserve">   Depreciação e Amortização</t>
  </si>
  <si>
    <t xml:space="preserve">   Despesas c/ Pessoal</t>
  </si>
  <si>
    <t xml:space="preserve">   Encargos Sociais</t>
  </si>
  <si>
    <t xml:space="preserve">   Receita Aplic. Financeiras</t>
  </si>
  <si>
    <t xml:space="preserve">   Receita c/ Part.Societária</t>
  </si>
  <si>
    <t xml:space="preserve">   Equivalência Patrimonial</t>
  </si>
  <si>
    <t xml:space="preserve">   Equivalencia Patrimonial (-)</t>
  </si>
  <si>
    <t xml:space="preserve">   Amortização de Convênios</t>
  </si>
  <si>
    <t xml:space="preserve">   Contrib. Estado p/ Custeio</t>
  </si>
  <si>
    <t xml:space="preserve">   Doações Recebidas</t>
  </si>
  <si>
    <t xml:space="preserve">      DEMONSTRAÇÃO DO RESULTADO MENSAL DO EXERCÍCIO DE 2025</t>
  </si>
  <si>
    <t>DESPESAS NÃO OPERACIONAIS</t>
  </si>
  <si>
    <t xml:space="preserve">   Doações de Bens Movéis</t>
  </si>
  <si>
    <t xml:space="preserve">   Doações de Bens do Imobilizado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</si>
</sst>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(* #,##0.00_);_(* \(#,##0.00\);_(* &quot;-&quot;??_);_(@_)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u/>
      <sz val="8"/>
      <name val="Arial"/>
      <family val="2"/>
    </font>
    <font>
      <sz val="8"/>
      <color indexed="10"/>
      <name val="Arial"/>
      <family val="2"/>
    </font>
    <font>
      <sz val="8"/>
      <color theme="3" tint="0.39997558519241921"/>
      <name val="Arial"/>
      <family val="2"/>
    </font>
    <font>
      <b/>
      <sz val="8"/>
      <color rgb="FFFF0000"/>
      <name val="Arial"/>
      <family val="2"/>
    </font>
    <font>
      <sz val="12"/>
      <color rgb="FF000000"/>
      <name val="Calibri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u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7">
    <xf numFmtId="0" fontId="0" fillId="0" borderId="0" xfId="0"/>
    <xf numFmtId="4" fontId="2" fillId="0" borderId="1" xfId="0" applyNumberFormat="1" applyFont="1" applyBorder="1"/>
    <xf numFmtId="4" fontId="2" fillId="0" borderId="0" xfId="0" applyNumberFormat="1" applyFont="1"/>
    <xf numFmtId="0" fontId="3" fillId="0" borderId="3" xfId="0" applyFont="1" applyBorder="1"/>
    <xf numFmtId="0" fontId="2" fillId="0" borderId="0" xfId="0" applyFont="1"/>
    <xf numFmtId="4" fontId="5" fillId="0" borderId="1" xfId="0" applyNumberFormat="1" applyFont="1" applyBorder="1"/>
    <xf numFmtId="4" fontId="5" fillId="0" borderId="0" xfId="0" applyNumberFormat="1" applyFont="1"/>
    <xf numFmtId="164" fontId="0" fillId="0" borderId="0" xfId="1" applyFont="1"/>
    <xf numFmtId="4" fontId="6" fillId="0" borderId="0" xfId="0" applyNumberFormat="1" applyFont="1"/>
    <xf numFmtId="0" fontId="3" fillId="0" borderId="6" xfId="0" applyFont="1" applyBorder="1"/>
    <xf numFmtId="0" fontId="2" fillId="0" borderId="5" xfId="0" applyFont="1" applyBorder="1" applyAlignment="1">
      <alignment horizontal="left"/>
    </xf>
    <xf numFmtId="4" fontId="2" fillId="0" borderId="5" xfId="0" applyNumberFormat="1" applyFont="1" applyBorder="1"/>
    <xf numFmtId="0" fontId="3" fillId="0" borderId="5" xfId="0" applyFont="1" applyBorder="1"/>
    <xf numFmtId="0" fontId="2" fillId="0" borderId="5" xfId="0" applyFont="1" applyBorder="1"/>
    <xf numFmtId="0" fontId="3" fillId="0" borderId="7" xfId="0" applyFont="1" applyBorder="1"/>
    <xf numFmtId="14" fontId="2" fillId="0" borderId="0" xfId="0" applyNumberFormat="1" applyFont="1"/>
    <xf numFmtId="4" fontId="5" fillId="0" borderId="8" xfId="0" applyNumberFormat="1" applyFont="1" applyBorder="1"/>
    <xf numFmtId="4" fontId="2" fillId="0" borderId="8" xfId="0" applyNumberFormat="1" applyFont="1" applyBorder="1"/>
    <xf numFmtId="4" fontId="7" fillId="0" borderId="1" xfId="0" applyNumberFormat="1" applyFont="1" applyBorder="1"/>
    <xf numFmtId="4" fontId="8" fillId="0" borderId="9" xfId="0" applyNumberFormat="1" applyFont="1" applyBorder="1"/>
    <xf numFmtId="4" fontId="8" fillId="0" borderId="7" xfId="0" applyNumberFormat="1" applyFont="1" applyBorder="1"/>
    <xf numFmtId="4" fontId="5" fillId="0" borderId="12" xfId="0" applyNumberFormat="1" applyFont="1" applyBorder="1"/>
    <xf numFmtId="39" fontId="2" fillId="0" borderId="8" xfId="1" applyNumberFormat="1" applyFont="1" applyBorder="1" applyAlignment="1">
      <alignment horizontal="right"/>
    </xf>
    <xf numFmtId="164" fontId="2" fillId="0" borderId="8" xfId="1" applyFont="1" applyBorder="1" applyAlignment="1">
      <alignment horizontal="right"/>
    </xf>
    <xf numFmtId="164" fontId="2" fillId="0" borderId="8" xfId="1" applyFont="1" applyBorder="1" applyAlignment="1"/>
    <xf numFmtId="4" fontId="2" fillId="0" borderId="11" xfId="0" applyNumberFormat="1" applyFont="1" applyBorder="1"/>
    <xf numFmtId="164" fontId="2" fillId="0" borderId="11" xfId="1" applyFont="1" applyBorder="1" applyAlignment="1">
      <alignment horizontal="right"/>
    </xf>
    <xf numFmtId="4" fontId="8" fillId="0" borderId="1" xfId="0" applyNumberFormat="1" applyFont="1" applyBorder="1"/>
    <xf numFmtId="4" fontId="8" fillId="0" borderId="2" xfId="0" applyNumberFormat="1" applyFont="1" applyBorder="1"/>
    <xf numFmtId="164" fontId="2" fillId="0" borderId="0" xfId="1" applyFont="1"/>
    <xf numFmtId="0" fontId="4" fillId="0" borderId="0" xfId="0" applyFont="1" applyAlignment="1">
      <alignment vertical="center" wrapText="1"/>
    </xf>
    <xf numFmtId="164" fontId="2" fillId="0" borderId="0" xfId="1" applyFont="1" applyBorder="1"/>
    <xf numFmtId="164" fontId="5" fillId="0" borderId="0" xfId="1" applyFont="1" applyBorder="1"/>
    <xf numFmtId="164" fontId="2" fillId="0" borderId="8" xfId="1" applyFont="1" applyBorder="1"/>
    <xf numFmtId="14" fontId="3" fillId="0" borderId="9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4" fontId="3" fillId="0" borderId="8" xfId="0" applyNumberFormat="1" applyFont="1" applyBorder="1"/>
    <xf numFmtId="4" fontId="3" fillId="0" borderId="0" xfId="0" applyNumberFormat="1" applyFont="1"/>
    <xf numFmtId="4" fontId="3" fillId="0" borderId="7" xfId="0" applyNumberFormat="1" applyFont="1" applyBorder="1"/>
    <xf numFmtId="14" fontId="3" fillId="0" borderId="4" xfId="0" applyNumberFormat="1" applyFont="1" applyBorder="1" applyAlignment="1">
      <alignment horizontal="center"/>
    </xf>
    <xf numFmtId="4" fontId="4" fillId="0" borderId="0" xfId="0" applyNumberFormat="1" applyFont="1"/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/>
    <xf numFmtId="0" fontId="9" fillId="0" borderId="0" xfId="0" applyFont="1" applyAlignment="1">
      <alignment vertical="center" wrapText="1"/>
    </xf>
    <xf numFmtId="4" fontId="2" fillId="0" borderId="2" xfId="0" applyNumberFormat="1" applyFont="1" applyBorder="1"/>
    <xf numFmtId="4" fontId="3" fillId="0" borderId="1" xfId="0" applyNumberFormat="1" applyFont="1" applyBorder="1"/>
    <xf numFmtId="4" fontId="3" fillId="0" borderId="2" xfId="0" applyNumberFormat="1" applyFont="1" applyBorder="1"/>
    <xf numFmtId="4" fontId="11" fillId="0" borderId="8" xfId="2" applyNumberFormat="1" applyFont="1" applyBorder="1" applyAlignment="1">
      <alignment horizontal="right"/>
    </xf>
    <xf numFmtId="4" fontId="12" fillId="0" borderId="8" xfId="3" applyNumberFormat="1" applyFont="1" applyBorder="1" applyAlignment="1">
      <alignment horizontal="right"/>
    </xf>
    <xf numFmtId="4" fontId="8" fillId="0" borderId="8" xfId="0" applyNumberFormat="1" applyFont="1" applyBorder="1"/>
    <xf numFmtId="0" fontId="3" fillId="0" borderId="1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41"/>
  <sheetViews>
    <sheetView tabSelected="1" zoomScale="130" zoomScaleNormal="130" workbookViewId="0">
      <selection activeCell="L20" sqref="L20"/>
    </sheetView>
  </sheetViews>
  <sheetFormatPr defaultColWidth="10.5703125" defaultRowHeight="12.75" x14ac:dyDescent="0.2"/>
  <cols>
    <col min="1" max="1" width="25.140625" bestFit="1" customWidth="1"/>
    <col min="2" max="2" width="13.28515625" customWidth="1"/>
    <col min="3" max="3" width="11.85546875" customWidth="1"/>
    <col min="4" max="4" width="12" bestFit="1" customWidth="1"/>
    <col min="5" max="5" width="11.140625" customWidth="1"/>
    <col min="6" max="6" width="10" customWidth="1"/>
    <col min="7" max="7" width="11.7109375" customWidth="1"/>
    <col min="8" max="8" width="10" customWidth="1"/>
    <col min="9" max="9" width="11.140625" customWidth="1"/>
    <col min="10" max="10" width="10.5703125" customWidth="1"/>
    <col min="11" max="11" width="11.140625" customWidth="1"/>
    <col min="12" max="12" width="10.85546875" customWidth="1"/>
    <col min="13" max="13" width="11.7109375" customWidth="1"/>
    <col min="14" max="14" width="12" bestFit="1" customWidth="1"/>
    <col min="15" max="15" width="13" bestFit="1" customWidth="1"/>
    <col min="16" max="16" width="10.85546875" bestFit="1" customWidth="1"/>
  </cols>
  <sheetData>
    <row r="1" spans="1:18" ht="12.75" customHeight="1" x14ac:dyDescent="0.2">
      <c r="A1" s="51" t="s">
        <v>23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3"/>
      <c r="O1" s="30"/>
      <c r="P1" s="30"/>
      <c r="Q1" s="30"/>
      <c r="R1" s="30"/>
    </row>
    <row r="2" spans="1:18" ht="13.5" customHeight="1" thickBot="1" x14ac:dyDescent="0.25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6"/>
    </row>
    <row r="3" spans="1:18" ht="13.5" thickBot="1" x14ac:dyDescent="0.25">
      <c r="A3" s="3" t="s">
        <v>9</v>
      </c>
      <c r="B3" s="35">
        <v>45688</v>
      </c>
      <c r="C3" s="34">
        <v>45716</v>
      </c>
      <c r="D3" s="35">
        <v>45747</v>
      </c>
      <c r="E3" s="39">
        <v>45777</v>
      </c>
      <c r="F3" s="39">
        <v>45808</v>
      </c>
      <c r="G3" s="35">
        <v>45838</v>
      </c>
      <c r="H3" s="39">
        <v>45869</v>
      </c>
      <c r="I3" s="39">
        <v>45900</v>
      </c>
      <c r="J3" s="35">
        <v>45930</v>
      </c>
      <c r="K3" s="39">
        <v>45961</v>
      </c>
      <c r="L3" s="39">
        <v>45991</v>
      </c>
      <c r="M3" s="35">
        <v>46022</v>
      </c>
      <c r="N3" s="34" t="s">
        <v>0</v>
      </c>
      <c r="O3" s="15"/>
      <c r="P3" s="41"/>
      <c r="Q3" s="41"/>
      <c r="R3" s="42"/>
    </row>
    <row r="4" spans="1:18" x14ac:dyDescent="0.2">
      <c r="A4" s="9" t="s">
        <v>1</v>
      </c>
      <c r="B4" s="5">
        <f>SUM(B5:B8)</f>
        <v>0</v>
      </c>
      <c r="C4" s="21">
        <f>SUM(C5:C8)</f>
        <v>0</v>
      </c>
      <c r="D4" s="21">
        <f>D5</f>
        <v>0</v>
      </c>
      <c r="E4" s="21">
        <f t="shared" ref="E4:K4" si="0">E5</f>
        <v>0</v>
      </c>
      <c r="F4" s="21">
        <f t="shared" si="0"/>
        <v>0</v>
      </c>
      <c r="G4" s="21">
        <f t="shared" si="0"/>
        <v>0</v>
      </c>
      <c r="H4" s="21">
        <f t="shared" si="0"/>
        <v>0</v>
      </c>
      <c r="I4" s="21">
        <f t="shared" si="0"/>
        <v>0</v>
      </c>
      <c r="J4" s="21">
        <f t="shared" si="0"/>
        <v>0</v>
      </c>
      <c r="K4" s="21">
        <f t="shared" si="0"/>
        <v>0</v>
      </c>
      <c r="L4" s="21">
        <f>SUM(L5:L8)</f>
        <v>0</v>
      </c>
      <c r="M4" s="21">
        <f>SUM(M5:M8)</f>
        <v>0</v>
      </c>
      <c r="N4" s="16">
        <f>SUM(B4:M4)</f>
        <v>0</v>
      </c>
      <c r="O4" s="6"/>
      <c r="P4" s="6"/>
      <c r="Q4" s="6"/>
      <c r="R4" s="6"/>
    </row>
    <row r="5" spans="1:18" x14ac:dyDescent="0.2">
      <c r="A5" s="10" t="s">
        <v>8</v>
      </c>
      <c r="B5" s="1">
        <v>0</v>
      </c>
      <c r="C5" s="17">
        <v>0</v>
      </c>
      <c r="D5" s="17">
        <v>0</v>
      </c>
      <c r="E5" s="22"/>
      <c r="F5" s="17"/>
      <c r="G5" s="17"/>
      <c r="H5" s="17"/>
      <c r="I5" s="17"/>
      <c r="J5" s="17"/>
      <c r="K5" s="17"/>
      <c r="L5" s="17"/>
      <c r="M5" s="2"/>
      <c r="N5" s="17">
        <f ca="1">SUM(B5:N5)</f>
        <v>0</v>
      </c>
      <c r="O5" s="2"/>
      <c r="P5" s="2"/>
      <c r="Q5" s="2"/>
      <c r="R5" s="2"/>
    </row>
    <row r="6" spans="1:18" x14ac:dyDescent="0.2">
      <c r="A6" s="10" t="s">
        <v>17</v>
      </c>
      <c r="B6" s="1">
        <v>0</v>
      </c>
      <c r="C6" s="17">
        <v>0</v>
      </c>
      <c r="D6" s="17">
        <v>0</v>
      </c>
      <c r="E6" s="22"/>
      <c r="F6" s="17"/>
      <c r="G6" s="17"/>
      <c r="H6" s="17"/>
      <c r="I6" s="17"/>
      <c r="J6" s="17"/>
      <c r="K6" s="17"/>
      <c r="L6" s="17"/>
      <c r="M6" s="2"/>
      <c r="N6" s="17">
        <f t="shared" ref="N6:N8" ca="1" si="1">SUM(B6:N6)</f>
        <v>0</v>
      </c>
      <c r="O6" s="2"/>
      <c r="P6" s="2"/>
      <c r="Q6" s="2"/>
      <c r="R6" s="2"/>
    </row>
    <row r="7" spans="1:18" x14ac:dyDescent="0.2">
      <c r="A7" s="10" t="s">
        <v>22</v>
      </c>
      <c r="B7" s="1">
        <v>0</v>
      </c>
      <c r="C7" s="17">
        <v>0</v>
      </c>
      <c r="D7" s="17">
        <v>0</v>
      </c>
      <c r="E7" s="22"/>
      <c r="F7" s="17"/>
      <c r="G7" s="17"/>
      <c r="H7" s="17"/>
      <c r="I7" s="17"/>
      <c r="J7" s="17"/>
      <c r="K7" s="17"/>
      <c r="L7" s="17"/>
      <c r="M7" s="2"/>
      <c r="N7" s="17">
        <f t="shared" ca="1" si="1"/>
        <v>0</v>
      </c>
      <c r="O7" s="2"/>
      <c r="P7" s="2"/>
      <c r="Q7" s="2"/>
      <c r="R7" s="2"/>
    </row>
    <row r="8" spans="1:18" x14ac:dyDescent="0.2">
      <c r="A8" s="11" t="s">
        <v>18</v>
      </c>
      <c r="B8" s="1">
        <v>0</v>
      </c>
      <c r="C8" s="17">
        <v>0</v>
      </c>
      <c r="D8" s="17">
        <v>0</v>
      </c>
      <c r="E8" s="22"/>
      <c r="F8" s="17"/>
      <c r="G8" s="17"/>
      <c r="H8" s="17"/>
      <c r="I8" s="17"/>
      <c r="J8" s="17"/>
      <c r="K8" s="17"/>
      <c r="L8" s="17"/>
      <c r="M8" s="2"/>
      <c r="N8" s="17">
        <f t="shared" ca="1" si="1"/>
        <v>0</v>
      </c>
      <c r="O8" s="2"/>
      <c r="P8" s="2"/>
      <c r="Q8" s="2"/>
      <c r="R8" s="2"/>
    </row>
    <row r="9" spans="1:18" x14ac:dyDescent="0.2">
      <c r="A9" s="12" t="s">
        <v>11</v>
      </c>
      <c r="B9" s="5">
        <f>SUM(B10:B13)</f>
        <v>731448.94000000006</v>
      </c>
      <c r="C9" s="16">
        <f>C10+C13+C11+C12</f>
        <v>91694.47</v>
      </c>
      <c r="D9" s="16">
        <f>D10+D11</f>
        <v>116800.12999999999</v>
      </c>
      <c r="E9" s="16">
        <f t="shared" ref="E9:M9" si="2">E10+E13</f>
        <v>0</v>
      </c>
      <c r="F9" s="16">
        <f t="shared" si="2"/>
        <v>0</v>
      </c>
      <c r="G9" s="16">
        <f t="shared" si="2"/>
        <v>0</v>
      </c>
      <c r="H9" s="16">
        <f t="shared" si="2"/>
        <v>0</v>
      </c>
      <c r="I9" s="16">
        <f t="shared" si="2"/>
        <v>0</v>
      </c>
      <c r="J9" s="16">
        <f t="shared" si="2"/>
        <v>0</v>
      </c>
      <c r="K9" s="16">
        <f>SUM(K10:K13)</f>
        <v>0</v>
      </c>
      <c r="L9" s="16">
        <f>L13+L10</f>
        <v>0</v>
      </c>
      <c r="M9" s="16">
        <f t="shared" si="2"/>
        <v>0</v>
      </c>
      <c r="N9" s="16">
        <f>SUM(B9:M9)</f>
        <v>939943.54</v>
      </c>
      <c r="O9" s="2"/>
      <c r="P9" s="2"/>
      <c r="Q9" s="31"/>
      <c r="R9" s="2"/>
    </row>
    <row r="10" spans="1:18" x14ac:dyDescent="0.2">
      <c r="A10" s="13" t="s">
        <v>6</v>
      </c>
      <c r="B10" s="1">
        <f>1914.9+1490.49</f>
        <v>3405.3900000000003</v>
      </c>
      <c r="C10" s="48">
        <v>11612.32</v>
      </c>
      <c r="D10" s="17">
        <v>8913.51</v>
      </c>
      <c r="E10" s="23"/>
      <c r="F10" s="17"/>
      <c r="G10" s="17"/>
      <c r="H10" s="17"/>
      <c r="I10" s="17"/>
      <c r="J10" s="17"/>
      <c r="K10" s="17"/>
      <c r="L10" s="17"/>
      <c r="M10" s="2"/>
      <c r="N10" s="17">
        <f>SUM(B10:M10)</f>
        <v>23931.22</v>
      </c>
      <c r="O10" s="6"/>
      <c r="P10" s="6"/>
      <c r="Q10" s="32"/>
      <c r="R10" s="6"/>
    </row>
    <row r="11" spans="1:18" x14ac:dyDescent="0.2">
      <c r="A11" s="10" t="s">
        <v>16</v>
      </c>
      <c r="B11" s="1">
        <v>88509.27</v>
      </c>
      <c r="C11" s="48">
        <v>80082.149999999994</v>
      </c>
      <c r="D11" s="17">
        <v>107886.62</v>
      </c>
      <c r="E11" s="23"/>
      <c r="F11" s="17"/>
      <c r="G11" s="17"/>
      <c r="H11" s="17"/>
      <c r="I11" s="17"/>
      <c r="J11" s="17"/>
      <c r="K11" s="17"/>
      <c r="L11" s="17"/>
      <c r="M11" s="2"/>
      <c r="N11" s="17">
        <f t="shared" ref="N11:N13" si="3">SUM(B11:M11)</f>
        <v>276478.03999999998</v>
      </c>
      <c r="O11" s="6"/>
      <c r="P11" s="6"/>
      <c r="Q11" s="32"/>
      <c r="R11" s="6"/>
    </row>
    <row r="12" spans="1:18" x14ac:dyDescent="0.2">
      <c r="A12" s="10" t="s">
        <v>26</v>
      </c>
      <c r="B12" s="1">
        <v>639534.28</v>
      </c>
      <c r="C12" s="48">
        <v>0</v>
      </c>
      <c r="D12" s="17">
        <v>0</v>
      </c>
      <c r="E12" s="23"/>
      <c r="F12" s="17"/>
      <c r="G12" s="17"/>
      <c r="H12" s="17"/>
      <c r="I12" s="17"/>
      <c r="J12" s="17"/>
      <c r="K12" s="17"/>
      <c r="L12" s="17"/>
      <c r="M12" s="2"/>
      <c r="N12" s="17">
        <f t="shared" si="3"/>
        <v>639534.28</v>
      </c>
      <c r="O12" s="6"/>
      <c r="P12" s="6"/>
      <c r="Q12" s="32"/>
      <c r="R12" s="6"/>
    </row>
    <row r="13" spans="1:18" x14ac:dyDescent="0.2">
      <c r="A13" s="13" t="s">
        <v>21</v>
      </c>
      <c r="B13" s="1">
        <v>0</v>
      </c>
      <c r="C13" s="48">
        <v>0</v>
      </c>
      <c r="D13" s="17">
        <v>0</v>
      </c>
      <c r="E13" s="23"/>
      <c r="F13" s="17"/>
      <c r="G13" s="17"/>
      <c r="H13" s="17"/>
      <c r="I13" s="17"/>
      <c r="J13" s="17"/>
      <c r="K13" s="17"/>
      <c r="L13" s="17"/>
      <c r="M13" s="2"/>
      <c r="N13" s="17">
        <f t="shared" si="3"/>
        <v>0</v>
      </c>
      <c r="O13" s="2"/>
      <c r="P13" s="2"/>
      <c r="Q13" s="31"/>
      <c r="R13" s="2"/>
    </row>
    <row r="14" spans="1:18" x14ac:dyDescent="0.2">
      <c r="A14" s="13"/>
      <c r="B14" s="1"/>
      <c r="C14" s="17"/>
      <c r="D14" s="17"/>
      <c r="E14" s="23"/>
      <c r="F14" s="17"/>
      <c r="G14" s="17"/>
      <c r="H14" s="17"/>
      <c r="I14" s="17"/>
      <c r="J14" s="17"/>
      <c r="K14" s="17"/>
      <c r="L14" s="17"/>
      <c r="M14" s="2"/>
      <c r="N14" s="17"/>
      <c r="O14" s="2"/>
      <c r="P14" s="2"/>
      <c r="Q14" s="31"/>
      <c r="R14" s="2"/>
    </row>
    <row r="15" spans="1:18" x14ac:dyDescent="0.2">
      <c r="A15" s="12" t="s">
        <v>2</v>
      </c>
      <c r="B15" s="5">
        <f t="shared" ref="B15:M15" si="4">SUM(B16:B24)</f>
        <v>2962822.8299999996</v>
      </c>
      <c r="C15" s="16">
        <f t="shared" si="4"/>
        <v>3754088.8900000006</v>
      </c>
      <c r="D15" s="16">
        <f t="shared" si="4"/>
        <v>3073611.21</v>
      </c>
      <c r="E15" s="16">
        <f t="shared" si="4"/>
        <v>0</v>
      </c>
      <c r="F15" s="16">
        <f t="shared" si="4"/>
        <v>0</v>
      </c>
      <c r="G15" s="16">
        <f t="shared" si="4"/>
        <v>0</v>
      </c>
      <c r="H15" s="16">
        <f t="shared" si="4"/>
        <v>0</v>
      </c>
      <c r="I15" s="16">
        <f t="shared" si="4"/>
        <v>0</v>
      </c>
      <c r="J15" s="16">
        <f t="shared" si="4"/>
        <v>0</v>
      </c>
      <c r="K15" s="16">
        <f t="shared" si="4"/>
        <v>0</v>
      </c>
      <c r="L15" s="16">
        <f t="shared" si="4"/>
        <v>0</v>
      </c>
      <c r="M15" s="16">
        <f t="shared" si="4"/>
        <v>0</v>
      </c>
      <c r="N15" s="16">
        <f>SUM(B15:M15)</f>
        <v>9790522.9299999997</v>
      </c>
      <c r="O15" s="2"/>
      <c r="P15" s="2"/>
      <c r="Q15" s="31"/>
      <c r="R15" s="2"/>
    </row>
    <row r="16" spans="1:18" x14ac:dyDescent="0.2">
      <c r="A16" s="13" t="s">
        <v>14</v>
      </c>
      <c r="B16" s="1">
        <v>2060231.9</v>
      </c>
      <c r="C16" s="48">
        <v>2679631.33</v>
      </c>
      <c r="D16" s="17">
        <v>2142460.7599999998</v>
      </c>
      <c r="E16" s="23"/>
      <c r="F16" s="17"/>
      <c r="G16" s="17"/>
      <c r="H16" s="17"/>
      <c r="I16" s="17"/>
      <c r="J16" s="17"/>
      <c r="K16" s="17"/>
      <c r="L16" s="17"/>
      <c r="M16" s="2"/>
      <c r="N16" s="17">
        <f>SUM(B16:M16)</f>
        <v>6882323.9900000002</v>
      </c>
      <c r="O16" s="6"/>
      <c r="P16" s="6"/>
      <c r="Q16" s="32"/>
      <c r="R16" s="6"/>
    </row>
    <row r="17" spans="1:18" x14ac:dyDescent="0.2">
      <c r="A17" s="13" t="s">
        <v>15</v>
      </c>
      <c r="B17" s="1">
        <v>474939.86</v>
      </c>
      <c r="C17" s="48">
        <v>808139.56</v>
      </c>
      <c r="D17" s="17">
        <v>517431.24</v>
      </c>
      <c r="E17" s="23"/>
      <c r="F17" s="33"/>
      <c r="G17" s="17"/>
      <c r="H17" s="17"/>
      <c r="I17" s="17"/>
      <c r="J17" s="17"/>
      <c r="K17" s="17"/>
      <c r="L17" s="17"/>
      <c r="M17" s="2"/>
      <c r="N17" s="17">
        <f>SUM(B17:M17)</f>
        <v>1800510.66</v>
      </c>
      <c r="O17" s="2"/>
      <c r="P17" s="2"/>
      <c r="Q17" s="31"/>
      <c r="R17" s="2"/>
    </row>
    <row r="18" spans="1:18" x14ac:dyDescent="0.2">
      <c r="A18" s="13" t="s">
        <v>19</v>
      </c>
      <c r="B18" s="1">
        <v>0</v>
      </c>
      <c r="C18" s="48">
        <v>0</v>
      </c>
      <c r="D18" s="17">
        <v>0</v>
      </c>
      <c r="E18" s="1"/>
      <c r="F18" s="17"/>
      <c r="G18" s="17"/>
      <c r="H18" s="1"/>
      <c r="I18" s="17"/>
      <c r="J18" s="17"/>
      <c r="K18" s="17"/>
      <c r="L18" s="17"/>
      <c r="M18" s="2"/>
      <c r="N18" s="17">
        <f>SUM(B18:M18)</f>
        <v>0</v>
      </c>
      <c r="O18" s="2"/>
      <c r="P18" s="2"/>
      <c r="Q18" s="31"/>
      <c r="R18" s="2"/>
    </row>
    <row r="19" spans="1:18" x14ac:dyDescent="0.2">
      <c r="A19" s="13" t="s">
        <v>3</v>
      </c>
      <c r="B19" s="1">
        <v>316288.88</v>
      </c>
      <c r="C19" s="48">
        <v>161490.76</v>
      </c>
      <c r="D19" s="17">
        <v>199455.7</v>
      </c>
      <c r="E19" s="24"/>
      <c r="F19" s="33"/>
      <c r="G19" s="17"/>
      <c r="H19" s="17"/>
      <c r="I19" s="17"/>
      <c r="J19" s="17"/>
      <c r="K19" s="17"/>
      <c r="L19" s="17"/>
      <c r="M19" s="2"/>
      <c r="N19" s="17">
        <f t="shared" ref="N19:N25" si="5">SUM(B19:M19)</f>
        <v>677235.34000000008</v>
      </c>
      <c r="O19" s="2"/>
      <c r="P19" s="2"/>
      <c r="Q19" s="31"/>
      <c r="R19" s="2"/>
    </row>
    <row r="20" spans="1:18" x14ac:dyDescent="0.2">
      <c r="A20" s="13" t="s">
        <v>4</v>
      </c>
      <c r="B20" s="1">
        <v>67.34</v>
      </c>
      <c r="C20" s="48">
        <v>0</v>
      </c>
      <c r="D20" s="17">
        <v>6.34</v>
      </c>
      <c r="E20" s="22"/>
      <c r="F20" s="17"/>
      <c r="G20" s="17"/>
      <c r="H20" s="17"/>
      <c r="I20" s="17"/>
      <c r="J20" s="17"/>
      <c r="K20" s="17"/>
      <c r="L20" s="17"/>
      <c r="M20" s="2"/>
      <c r="N20" s="17">
        <f t="shared" si="5"/>
        <v>73.680000000000007</v>
      </c>
      <c r="O20" s="2"/>
      <c r="P20" s="40"/>
      <c r="Q20" s="31"/>
      <c r="R20" s="2"/>
    </row>
    <row r="21" spans="1:18" x14ac:dyDescent="0.2">
      <c r="A21" s="13" t="s">
        <v>5</v>
      </c>
      <c r="B21" s="1">
        <v>4266.9399999999996</v>
      </c>
      <c r="C21" s="48">
        <v>2905.99</v>
      </c>
      <c r="D21" s="17">
        <v>15633.47</v>
      </c>
      <c r="E21" s="23"/>
      <c r="F21" s="33"/>
      <c r="G21" s="17"/>
      <c r="H21" s="17"/>
      <c r="I21" s="17"/>
      <c r="J21" s="17"/>
      <c r="K21" s="17"/>
      <c r="L21" s="17"/>
      <c r="M21" s="2"/>
      <c r="N21" s="17">
        <f t="shared" si="5"/>
        <v>22806.399999999998</v>
      </c>
      <c r="O21" s="2"/>
      <c r="P21" s="2"/>
      <c r="Q21" s="31"/>
      <c r="R21" s="2"/>
    </row>
    <row r="22" spans="1:18" x14ac:dyDescent="0.2">
      <c r="A22" s="13" t="s">
        <v>13</v>
      </c>
      <c r="B22" s="1">
        <v>52241.96</v>
      </c>
      <c r="C22" s="48">
        <v>50970.71</v>
      </c>
      <c r="D22" s="17">
        <v>50970.71</v>
      </c>
      <c r="E22" s="23"/>
      <c r="F22" s="17"/>
      <c r="G22" s="17"/>
      <c r="H22" s="17"/>
      <c r="I22" s="17"/>
      <c r="J22" s="17"/>
      <c r="K22" s="17"/>
      <c r="L22" s="17"/>
      <c r="M22" s="2"/>
      <c r="N22" s="17">
        <f t="shared" si="5"/>
        <v>154183.38</v>
      </c>
      <c r="O22" s="2"/>
      <c r="P22" s="2"/>
      <c r="Q22" s="31"/>
      <c r="R22" s="2"/>
    </row>
    <row r="23" spans="1:18" x14ac:dyDescent="0.2">
      <c r="A23" s="13" t="s">
        <v>12</v>
      </c>
      <c r="B23" s="1">
        <v>54785.95</v>
      </c>
      <c r="C23" s="48">
        <v>50950.54</v>
      </c>
      <c r="D23" s="17">
        <v>147652.99</v>
      </c>
      <c r="E23" s="23"/>
      <c r="F23" s="17"/>
      <c r="G23" s="17"/>
      <c r="H23" s="17"/>
      <c r="I23" s="17"/>
      <c r="J23" s="17"/>
      <c r="K23" s="17"/>
      <c r="L23" s="17"/>
      <c r="M23" s="17"/>
      <c r="N23" s="45">
        <f t="shared" si="5"/>
        <v>253389.47999999998</v>
      </c>
      <c r="O23" s="2"/>
      <c r="P23" s="2"/>
      <c r="Q23" s="31"/>
      <c r="R23" s="2"/>
    </row>
    <row r="24" spans="1:18" x14ac:dyDescent="0.2">
      <c r="A24" s="13" t="s">
        <v>20</v>
      </c>
      <c r="B24" s="1">
        <v>0</v>
      </c>
      <c r="C24" s="48">
        <v>0</v>
      </c>
      <c r="D24" s="17">
        <v>0</v>
      </c>
      <c r="E24" s="17"/>
      <c r="F24" s="17"/>
      <c r="G24" s="17"/>
      <c r="H24" s="17"/>
      <c r="I24" s="17"/>
      <c r="J24" s="17"/>
      <c r="K24" s="17"/>
      <c r="L24" s="17"/>
      <c r="M24" s="17"/>
      <c r="N24" s="45">
        <f t="shared" si="5"/>
        <v>0</v>
      </c>
      <c r="O24" s="2"/>
      <c r="P24" s="2"/>
      <c r="Q24" s="31"/>
      <c r="R24" s="2"/>
    </row>
    <row r="25" spans="1:18" x14ac:dyDescent="0.2">
      <c r="A25" s="12" t="s">
        <v>24</v>
      </c>
      <c r="B25" s="49">
        <v>0</v>
      </c>
      <c r="C25" s="49">
        <v>0</v>
      </c>
      <c r="D25" s="16">
        <v>0</v>
      </c>
      <c r="E25" s="46"/>
      <c r="F25" s="36"/>
      <c r="G25" s="37"/>
      <c r="H25" s="46"/>
      <c r="I25" s="36"/>
      <c r="J25" s="37"/>
      <c r="K25" s="36"/>
      <c r="L25" s="36"/>
      <c r="M25" s="36"/>
      <c r="N25" s="47">
        <f t="shared" si="5"/>
        <v>0</v>
      </c>
      <c r="O25" s="2"/>
      <c r="P25" s="2"/>
      <c r="Q25" s="31"/>
      <c r="R25" s="2"/>
    </row>
    <row r="26" spans="1:18" x14ac:dyDescent="0.2">
      <c r="A26" s="13" t="s">
        <v>25</v>
      </c>
      <c r="B26" s="1">
        <v>0</v>
      </c>
      <c r="C26" s="48">
        <v>0</v>
      </c>
      <c r="D26" s="17">
        <v>0</v>
      </c>
      <c r="E26" s="1"/>
      <c r="F26" s="17"/>
      <c r="G26" s="2"/>
      <c r="H26" s="1"/>
      <c r="I26" s="17"/>
      <c r="J26" s="2"/>
      <c r="K26" s="17"/>
      <c r="L26" s="17"/>
      <c r="M26" s="17"/>
      <c r="N26" s="45">
        <f>SUM(B26:D26)</f>
        <v>0</v>
      </c>
      <c r="O26" s="2"/>
      <c r="P26" s="2"/>
      <c r="Q26" s="31"/>
      <c r="R26" s="2"/>
    </row>
    <row r="27" spans="1:18" x14ac:dyDescent="0.2">
      <c r="A27" s="13"/>
      <c r="B27" s="1"/>
      <c r="C27" s="17"/>
      <c r="D27" s="17"/>
      <c r="E27" s="1"/>
      <c r="F27" s="17"/>
      <c r="G27" s="2"/>
      <c r="H27" s="1"/>
      <c r="I27" s="17"/>
      <c r="J27" s="2"/>
      <c r="K27" s="17"/>
      <c r="L27" s="17"/>
      <c r="M27" s="17"/>
      <c r="N27" s="45"/>
      <c r="O27" s="2"/>
      <c r="P27" s="2"/>
      <c r="Q27" s="31"/>
      <c r="R27" s="2"/>
    </row>
    <row r="28" spans="1:18" x14ac:dyDescent="0.2">
      <c r="A28" s="12" t="s">
        <v>7</v>
      </c>
      <c r="B28" s="27">
        <f>SUM(B4+B9-B15)</f>
        <v>-2231373.8899999997</v>
      </c>
      <c r="C28" s="50">
        <f>SUM(C4+C9-C15)</f>
        <v>-3662394.4200000004</v>
      </c>
      <c r="D28" s="50">
        <f>SUM(D4+D9-D15)</f>
        <v>-2956811.08</v>
      </c>
      <c r="E28" s="46">
        <f>SUM(E4+E9-E15)</f>
        <v>0</v>
      </c>
      <c r="F28" s="36">
        <v>0</v>
      </c>
      <c r="G28" s="37">
        <v>0</v>
      </c>
      <c r="H28" s="46">
        <v>0</v>
      </c>
      <c r="I28" s="36">
        <v>0</v>
      </c>
      <c r="J28" s="37">
        <v>0</v>
      </c>
      <c r="K28" s="36">
        <f>K4+K9-K15</f>
        <v>0</v>
      </c>
      <c r="L28" s="36">
        <f>L4+L9-L15</f>
        <v>0</v>
      </c>
      <c r="M28" s="36">
        <v>0</v>
      </c>
      <c r="N28" s="28">
        <f>SUM(B28:D28)</f>
        <v>-8850579.3900000006</v>
      </c>
      <c r="O28" s="2"/>
      <c r="P28" s="2"/>
      <c r="Q28" s="2"/>
      <c r="R28" s="2"/>
    </row>
    <row r="29" spans="1:18" ht="13.5" thickBot="1" x14ac:dyDescent="0.25">
      <c r="A29" s="13"/>
      <c r="B29" s="18"/>
      <c r="C29" s="25"/>
      <c r="D29" s="25"/>
      <c r="E29" s="26"/>
      <c r="F29" s="25"/>
      <c r="G29" s="25"/>
      <c r="H29" s="25"/>
      <c r="I29" s="25"/>
      <c r="J29" s="25"/>
      <c r="K29" s="25"/>
      <c r="L29" s="25"/>
      <c r="M29" s="25"/>
      <c r="N29" s="45"/>
      <c r="O29" s="2"/>
      <c r="P29" s="2"/>
      <c r="Q29" s="2"/>
      <c r="R29" s="2"/>
    </row>
    <row r="30" spans="1:18" ht="13.5" thickBot="1" x14ac:dyDescent="0.25">
      <c r="A30" s="14" t="s">
        <v>10</v>
      </c>
      <c r="B30" s="20">
        <f>SUM(B28)</f>
        <v>-2231373.8899999997</v>
      </c>
      <c r="C30" s="20">
        <f t="shared" ref="C30:M30" si="6">SUM(C28)</f>
        <v>-3662394.4200000004</v>
      </c>
      <c r="D30" s="20">
        <f>SUM(D28)</f>
        <v>-2956811.08</v>
      </c>
      <c r="E30" s="38">
        <f t="shared" si="6"/>
        <v>0</v>
      </c>
      <c r="F30" s="38">
        <f>SUM(F28)</f>
        <v>0</v>
      </c>
      <c r="G30" s="38">
        <f t="shared" si="6"/>
        <v>0</v>
      </c>
      <c r="H30" s="38">
        <f t="shared" si="6"/>
        <v>0</v>
      </c>
      <c r="I30" s="38">
        <f t="shared" si="6"/>
        <v>0</v>
      </c>
      <c r="J30" s="38">
        <f t="shared" si="6"/>
        <v>0</v>
      </c>
      <c r="K30" s="38">
        <f>SUM(K28)</f>
        <v>0</v>
      </c>
      <c r="L30" s="38">
        <f>L28</f>
        <v>0</v>
      </c>
      <c r="M30" s="38">
        <f t="shared" si="6"/>
        <v>0</v>
      </c>
      <c r="N30" s="19">
        <f>N28</f>
        <v>-8850579.3900000006</v>
      </c>
      <c r="O30" s="2"/>
      <c r="P30" s="8"/>
      <c r="Q30" s="8"/>
      <c r="R30" s="8"/>
    </row>
    <row r="31" spans="1:18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P31" s="43"/>
    </row>
    <row r="32" spans="1:18" x14ac:dyDescent="0.2">
      <c r="F32" s="2"/>
      <c r="G32" s="29"/>
      <c r="H32" s="2"/>
      <c r="I32" s="7"/>
      <c r="M32" s="7"/>
    </row>
    <row r="33" spans="6:13" x14ac:dyDescent="0.2">
      <c r="F33" s="2"/>
      <c r="G33" s="29"/>
      <c r="H33" s="2"/>
      <c r="M33" s="7"/>
    </row>
    <row r="34" spans="6:13" x14ac:dyDescent="0.2">
      <c r="F34" s="2"/>
      <c r="G34" s="29"/>
      <c r="H34" s="2"/>
      <c r="M34" s="7"/>
    </row>
    <row r="35" spans="6:13" x14ac:dyDescent="0.2">
      <c r="F35" s="2"/>
      <c r="G35" s="29"/>
      <c r="M35" s="7"/>
    </row>
    <row r="36" spans="6:13" x14ac:dyDescent="0.2">
      <c r="F36" s="2"/>
      <c r="G36" s="29"/>
      <c r="M36" s="7"/>
    </row>
    <row r="37" spans="6:13" ht="15.75" x14ac:dyDescent="0.2">
      <c r="G37" s="7"/>
      <c r="I37" s="44"/>
      <c r="M37" s="7"/>
    </row>
    <row r="38" spans="6:13" x14ac:dyDescent="0.2">
      <c r="G38" s="7"/>
      <c r="M38" s="7"/>
    </row>
    <row r="39" spans="6:13" ht="15.75" x14ac:dyDescent="0.2">
      <c r="G39" s="7"/>
      <c r="I39" s="44"/>
    </row>
    <row r="40" spans="6:13" ht="15.75" x14ac:dyDescent="0.2">
      <c r="G40" s="7"/>
      <c r="I40" s="44"/>
    </row>
    <row r="41" spans="6:13" ht="15.75" x14ac:dyDescent="0.2">
      <c r="I41" s="44"/>
    </row>
  </sheetData>
  <mergeCells count="1">
    <mergeCell ref="A1:N2"/>
  </mergeCells>
  <printOptions horizontalCentered="1"/>
  <pageMargins left="0.11811023622047245" right="0.11811023622047245" top="0.78740157480314965" bottom="0.78740157480314965" header="0.31496062992125984" footer="0.31496062992125984"/>
  <pageSetup paperSize="9" scale="84" orientation="landscape" r:id="rId1"/>
  <ignoredErrors>
    <ignoredError sqref="C15" formulaRange="1"/>
    <ignoredError sqref="L3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JANEIRO A MARÇO</vt:lpstr>
      <vt:lpstr>'JANEIRO A MARÇO'!Area_de_impressao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</dc:creator>
  <cp:lastModifiedBy>Eldiza Silva</cp:lastModifiedBy>
  <cp:lastPrinted>2025-04-14T20:41:26Z</cp:lastPrinted>
  <dcterms:created xsi:type="dcterms:W3CDTF">2007-08-08T11:51:49Z</dcterms:created>
  <dcterms:modified xsi:type="dcterms:W3CDTF">2025-05-16T14:32:29Z</dcterms:modified>
</cp:coreProperties>
</file>